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\Documents\Adam Work\ECF\April 2021 Council meeting\"/>
    </mc:Choice>
  </mc:AlternateContent>
  <xr:revisionPtr revIDLastSave="0" documentId="13_ncr:1_{FF9301DA-AA6C-4B6D-92A9-9DC81CDA00D3}" xr6:coauthVersionLast="36" xr6:coauthVersionMax="36" xr10:uidLastSave="{00000000-0000-0000-0000-000000000000}"/>
  <bookViews>
    <workbookView xWindow="0" yWindow="0" windowWidth="28800" windowHeight="12225" xr2:uid="{CBB8AB38-176C-40B3-936A-958A9E2109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Q37" i="1"/>
  <c r="S37" i="1" s="1"/>
  <c r="Q36" i="1"/>
  <c r="N36" i="1"/>
  <c r="S36" i="1" s="1"/>
  <c r="Q35" i="1"/>
  <c r="S35" i="1" s="1"/>
  <c r="Q34" i="1"/>
  <c r="S34" i="1" s="1"/>
  <c r="Q33" i="1"/>
  <c r="N33" i="1"/>
  <c r="Q32" i="1"/>
  <c r="N32" i="1"/>
  <c r="Q31" i="1"/>
  <c r="N31" i="1"/>
  <c r="S31" i="1" s="1"/>
  <c r="Q30" i="1"/>
  <c r="N30" i="1"/>
  <c r="S30" i="1" s="1"/>
  <c r="Q29" i="1"/>
  <c r="N29" i="1"/>
  <c r="Q28" i="1"/>
  <c r="S28" i="1" s="1"/>
  <c r="Q27" i="1"/>
  <c r="S27" i="1" s="1"/>
  <c r="S32" i="1" l="1"/>
  <c r="N39" i="1"/>
  <c r="S29" i="1"/>
  <c r="S33" i="1"/>
  <c r="Q16" i="1"/>
  <c r="Q17" i="1"/>
  <c r="Q8" i="1"/>
  <c r="Q9" i="1"/>
  <c r="Q10" i="1"/>
  <c r="Q11" i="1"/>
  <c r="Q12" i="1"/>
  <c r="Q13" i="1"/>
  <c r="Q14" i="1"/>
  <c r="Q15" i="1"/>
  <c r="Q7" i="1"/>
  <c r="S39" i="1" l="1"/>
  <c r="S8" i="1"/>
  <c r="S9" i="1"/>
  <c r="S10" i="1"/>
  <c r="S11" i="1"/>
  <c r="S12" i="1"/>
  <c r="S13" i="1"/>
  <c r="S14" i="1"/>
  <c r="S15" i="1"/>
  <c r="S16" i="1"/>
  <c r="S17" i="1"/>
  <c r="S7" i="1"/>
  <c r="I19" i="1"/>
  <c r="G19" i="1"/>
  <c r="N19" i="1"/>
  <c r="N16" i="1"/>
  <c r="N13" i="1"/>
  <c r="N12" i="1"/>
  <c r="N11" i="1"/>
  <c r="N10" i="1"/>
  <c r="N9" i="1"/>
  <c r="J8" i="1"/>
  <c r="J9" i="1"/>
  <c r="J10" i="1"/>
  <c r="J11" i="1"/>
  <c r="J12" i="1"/>
  <c r="J13" i="1"/>
  <c r="J14" i="1"/>
  <c r="J15" i="1"/>
  <c r="J16" i="1"/>
  <c r="J17" i="1"/>
  <c r="J7" i="1"/>
  <c r="S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Ashton</author>
  </authors>
  <commentList>
    <comment ref="Q7" authorId="0" shapeId="0" xr:uid="{628E02F8-2D93-48AF-A173-82A8A529FBA9}">
      <text>
        <r>
          <rPr>
            <b/>
            <sz val="9"/>
            <color indexed="81"/>
            <rFont val="Tahoma"/>
            <family val="2"/>
          </rPr>
          <t>Adam Ashton: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7" authorId="0" shapeId="0" xr:uid="{33749622-1A4C-4156-97D1-E38FBC5839DC}">
      <text>
        <r>
          <rPr>
            <b/>
            <sz val="9"/>
            <color indexed="81"/>
            <rFont val="Tahoma"/>
            <family val="2"/>
          </rPr>
          <t>Adam Ashton: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<sst xmlns="http://schemas.openxmlformats.org/spreadsheetml/2006/main" count="45" uniqueCount="28">
  <si>
    <t>Bronze</t>
  </si>
  <si>
    <t>Platinum</t>
  </si>
  <si>
    <t>Junior Platinum</t>
  </si>
  <si>
    <t>Gold</t>
  </si>
  <si>
    <t>Gold junior</t>
  </si>
  <si>
    <t>Silver</t>
  </si>
  <si>
    <t>Silver junior</t>
  </si>
  <si>
    <t>Bronze junior</t>
  </si>
  <si>
    <t>Supporter</t>
  </si>
  <si>
    <t>Silver junior (free)</t>
  </si>
  <si>
    <t>Lifetime</t>
  </si>
  <si>
    <t>as at 24/2/21</t>
  </si>
  <si>
    <t>1920/21</t>
  </si>
  <si>
    <t>2019/20</t>
  </si>
  <si>
    <t>Baseline</t>
  </si>
  <si>
    <t>Current figures</t>
  </si>
  <si>
    <t>Predicted numbers</t>
  </si>
  <si>
    <t>Retained %</t>
  </si>
  <si>
    <t>numbers</t>
  </si>
  <si>
    <t>21/22</t>
  </si>
  <si>
    <t>Relative to 19/20</t>
  </si>
  <si>
    <t>Budget  figure</t>
  </si>
  <si>
    <t>2021/22</t>
  </si>
  <si>
    <t>Price</t>
  </si>
  <si>
    <t>(ex VAT)</t>
  </si>
  <si>
    <t>£</t>
  </si>
  <si>
    <t>22/23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</si>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</sst>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9" fontId="0" fillId="0" borderId="0" xfId="0" applyNumberFormat="1"/>
    <xf numFmtId="1" fontId="0" fillId="0" borderId="0" xfId="0" applyNumberFormat="1"/>
    <xf numFmtId="0" fontId="0" fillId="0" borderId="1" xfId="0" applyBorder="1"/>
    <xf numFmtId="9" fontId="0" fillId="0" borderId="1" xfId="0" applyNumberFormat="1" applyBorder="1"/>
    <xf numFmtId="1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0" xfId="0" applyNumberFormat="1" applyFont="1"/>
    <xf numFmtId="4" fontId="3" fillId="0" borderId="0" xfId="0" applyNumberFormat="1" applyFont="1"/>
    <xf numFmtId="4" fontId="6" fillId="0" borderId="0" xfId="0" applyNumberFormat="1" applyFont="1"/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9A21-811B-40BE-8FA2-81CA43DA8F3B}">
  <dimension ref="D2:S39"/>
  <sheetViews>
    <sheetView tabSelected="1" topLeftCell="A4" workbookViewId="0">
      <selection activeCell="M26" sqref="M26"/>
    </sheetView>
  </sheetViews>
  <sheetFormatPr defaultRowHeight="15" x14ac:dyDescent="0.25"/>
  <cols>
    <col min="13" max="13" width="17" customWidth="1"/>
  </cols>
  <sheetData>
    <row r="2" spans="4:19" x14ac:dyDescent="0.25">
      <c r="G2" t="s">
        <v>14</v>
      </c>
      <c r="I2" t="s">
        <v>15</v>
      </c>
      <c r="J2" s="8"/>
      <c r="L2" t="s">
        <v>17</v>
      </c>
      <c r="N2" t="s">
        <v>16</v>
      </c>
    </row>
    <row r="3" spans="4:19" x14ac:dyDescent="0.25">
      <c r="L3" t="s">
        <v>20</v>
      </c>
      <c r="S3" t="s">
        <v>22</v>
      </c>
    </row>
    <row r="4" spans="4:19" x14ac:dyDescent="0.25">
      <c r="G4" s="1" t="s">
        <v>13</v>
      </c>
      <c r="I4" s="13" t="s">
        <v>12</v>
      </c>
      <c r="J4" s="13"/>
      <c r="N4" s="1" t="s">
        <v>19</v>
      </c>
      <c r="P4" t="s">
        <v>23</v>
      </c>
      <c r="Q4" t="s">
        <v>24</v>
      </c>
      <c r="S4" t="s">
        <v>21</v>
      </c>
    </row>
    <row r="5" spans="4:19" x14ac:dyDescent="0.25">
      <c r="G5" s="1" t="s">
        <v>18</v>
      </c>
      <c r="I5" s="13" t="s">
        <v>11</v>
      </c>
      <c r="J5" s="13"/>
      <c r="P5" s="8" t="s">
        <v>25</v>
      </c>
      <c r="Q5" s="8" t="s">
        <v>25</v>
      </c>
    </row>
    <row r="7" spans="4:19" x14ac:dyDescent="0.25">
      <c r="D7" t="s">
        <v>1</v>
      </c>
      <c r="G7">
        <v>82</v>
      </c>
      <c r="I7">
        <v>104</v>
      </c>
      <c r="J7" s="2">
        <f>I7/G7</f>
        <v>1.2682926829268293</v>
      </c>
      <c r="N7" s="3">
        <v>104</v>
      </c>
      <c r="P7" s="9">
        <v>75</v>
      </c>
      <c r="Q7">
        <f>P7*5/6</f>
        <v>62.5</v>
      </c>
      <c r="S7">
        <f>N7*Q7</f>
        <v>6500</v>
      </c>
    </row>
    <row r="8" spans="4:19" x14ac:dyDescent="0.25">
      <c r="D8" t="s">
        <v>2</v>
      </c>
      <c r="G8">
        <v>10</v>
      </c>
      <c r="I8">
        <v>7</v>
      </c>
      <c r="J8" s="2">
        <f t="shared" ref="J8:J17" si="0">I8/G8</f>
        <v>0.7</v>
      </c>
      <c r="N8" s="3">
        <v>10</v>
      </c>
      <c r="P8" s="9">
        <v>75</v>
      </c>
      <c r="Q8">
        <f t="shared" ref="Q8:Q17" si="1">P8*5/6</f>
        <v>62.5</v>
      </c>
      <c r="S8">
        <f t="shared" ref="S8:S17" si="2">N8*Q8</f>
        <v>625</v>
      </c>
    </row>
    <row r="9" spans="4:19" x14ac:dyDescent="0.25">
      <c r="D9" t="s">
        <v>3</v>
      </c>
      <c r="G9">
        <v>2110</v>
      </c>
      <c r="I9">
        <v>1311</v>
      </c>
      <c r="J9" s="2">
        <f t="shared" si="0"/>
        <v>0.62132701421800951</v>
      </c>
      <c r="L9">
        <v>0.85</v>
      </c>
      <c r="N9" s="3">
        <f>G9*L9</f>
        <v>1793.5</v>
      </c>
      <c r="P9" s="9">
        <v>39</v>
      </c>
      <c r="Q9">
        <f t="shared" si="1"/>
        <v>32.5</v>
      </c>
      <c r="S9">
        <f t="shared" si="2"/>
        <v>58288.75</v>
      </c>
    </row>
    <row r="10" spans="4:19" x14ac:dyDescent="0.25">
      <c r="D10" t="s">
        <v>4</v>
      </c>
      <c r="G10">
        <v>784</v>
      </c>
      <c r="I10">
        <v>506</v>
      </c>
      <c r="J10" s="2">
        <f t="shared" si="0"/>
        <v>0.64540816326530615</v>
      </c>
      <c r="L10">
        <v>0.85</v>
      </c>
      <c r="N10" s="3">
        <f>G10*L10</f>
        <v>666.4</v>
      </c>
      <c r="P10" s="9">
        <v>19.5</v>
      </c>
      <c r="Q10">
        <f t="shared" si="1"/>
        <v>16.25</v>
      </c>
      <c r="S10">
        <f t="shared" si="2"/>
        <v>10829</v>
      </c>
    </row>
    <row r="11" spans="4:19" x14ac:dyDescent="0.25">
      <c r="D11" t="s">
        <v>5</v>
      </c>
      <c r="G11">
        <v>2079</v>
      </c>
      <c r="I11">
        <v>1028</v>
      </c>
      <c r="J11" s="2">
        <f t="shared" si="0"/>
        <v>0.49446849446849445</v>
      </c>
      <c r="L11">
        <v>0.8</v>
      </c>
      <c r="N11" s="3">
        <f>G11*L11</f>
        <v>1663.2</v>
      </c>
      <c r="P11" s="9">
        <v>27</v>
      </c>
      <c r="Q11">
        <f t="shared" si="1"/>
        <v>22.5</v>
      </c>
      <c r="S11">
        <f t="shared" si="2"/>
        <v>37422</v>
      </c>
    </row>
    <row r="12" spans="4:19" x14ac:dyDescent="0.25">
      <c r="D12" t="s">
        <v>6</v>
      </c>
      <c r="G12">
        <v>1530</v>
      </c>
      <c r="I12">
        <v>1276</v>
      </c>
      <c r="J12" s="2">
        <f t="shared" si="0"/>
        <v>0.8339869281045752</v>
      </c>
      <c r="L12">
        <v>0.85</v>
      </c>
      <c r="N12" s="3">
        <f>G12*L12</f>
        <v>1300.5</v>
      </c>
      <c r="P12" s="9">
        <v>6</v>
      </c>
      <c r="Q12">
        <f t="shared" si="1"/>
        <v>5</v>
      </c>
      <c r="S12">
        <f t="shared" si="2"/>
        <v>6502.5</v>
      </c>
    </row>
    <row r="13" spans="4:19" x14ac:dyDescent="0.25">
      <c r="D13" t="s">
        <v>0</v>
      </c>
      <c r="G13">
        <v>4112</v>
      </c>
      <c r="I13">
        <v>1882</v>
      </c>
      <c r="J13" s="2">
        <f t="shared" si="0"/>
        <v>0.45768482490272372</v>
      </c>
      <c r="L13">
        <v>0.75</v>
      </c>
      <c r="N13" s="3">
        <f>G13*L13</f>
        <v>3084</v>
      </c>
      <c r="P13" s="9">
        <v>18</v>
      </c>
      <c r="Q13">
        <f t="shared" si="1"/>
        <v>15</v>
      </c>
      <c r="S13">
        <f t="shared" si="2"/>
        <v>46260</v>
      </c>
    </row>
    <row r="14" spans="4:19" x14ac:dyDescent="0.25">
      <c r="D14" t="s">
        <v>7</v>
      </c>
      <c r="G14">
        <v>41</v>
      </c>
      <c r="I14">
        <v>41</v>
      </c>
      <c r="J14" s="2">
        <f t="shared" si="0"/>
        <v>1</v>
      </c>
      <c r="N14" s="3">
        <v>41</v>
      </c>
      <c r="P14" s="9">
        <v>6</v>
      </c>
      <c r="Q14">
        <f t="shared" si="1"/>
        <v>5</v>
      </c>
      <c r="S14">
        <f t="shared" si="2"/>
        <v>205</v>
      </c>
    </row>
    <row r="15" spans="4:19" x14ac:dyDescent="0.25">
      <c r="D15" t="s">
        <v>8</v>
      </c>
      <c r="G15">
        <v>250</v>
      </c>
      <c r="I15">
        <v>506</v>
      </c>
      <c r="J15" s="2">
        <f t="shared" si="0"/>
        <v>2.024</v>
      </c>
      <c r="N15" s="3">
        <v>520</v>
      </c>
      <c r="P15" s="10">
        <v>10</v>
      </c>
      <c r="Q15">
        <f t="shared" si="1"/>
        <v>8.3333333333333339</v>
      </c>
      <c r="S15">
        <f t="shared" si="2"/>
        <v>4333.3333333333339</v>
      </c>
    </row>
    <row r="16" spans="4:19" x14ac:dyDescent="0.25">
      <c r="D16" t="s">
        <v>9</v>
      </c>
      <c r="G16">
        <v>1383</v>
      </c>
      <c r="I16">
        <v>772</v>
      </c>
      <c r="J16" s="2">
        <f t="shared" si="0"/>
        <v>0.55820679681851049</v>
      </c>
      <c r="L16">
        <v>0.85</v>
      </c>
      <c r="N16" s="3">
        <f>G16*L16</f>
        <v>1175.55</v>
      </c>
      <c r="P16" s="9"/>
      <c r="Q16">
        <f t="shared" si="1"/>
        <v>0</v>
      </c>
      <c r="S16">
        <f t="shared" si="2"/>
        <v>0</v>
      </c>
    </row>
    <row r="17" spans="4:19" x14ac:dyDescent="0.25">
      <c r="D17" t="s">
        <v>10</v>
      </c>
      <c r="G17" s="4">
        <v>33</v>
      </c>
      <c r="H17" s="4"/>
      <c r="I17" s="4">
        <v>34</v>
      </c>
      <c r="J17" s="5">
        <f t="shared" si="0"/>
        <v>1.0303030303030303</v>
      </c>
      <c r="K17" s="4"/>
      <c r="L17" s="4"/>
      <c r="M17" s="4"/>
      <c r="N17" s="6">
        <v>34</v>
      </c>
      <c r="O17" s="4"/>
      <c r="P17" s="4"/>
      <c r="Q17">
        <f t="shared" si="1"/>
        <v>0</v>
      </c>
      <c r="R17" s="4"/>
      <c r="S17" s="4">
        <f t="shared" si="2"/>
        <v>0</v>
      </c>
    </row>
    <row r="19" spans="4:19" x14ac:dyDescent="0.25">
      <c r="G19">
        <f>SUM(G7:G18)</f>
        <v>12414</v>
      </c>
      <c r="I19">
        <f>SUM(I7:I18)</f>
        <v>7467</v>
      </c>
      <c r="N19" s="3">
        <f>SUM(N7:N18)</f>
        <v>10392.15</v>
      </c>
      <c r="S19">
        <f>SUM(S7:S18)</f>
        <v>170965.58333333334</v>
      </c>
    </row>
    <row r="23" spans="4:19" x14ac:dyDescent="0.25">
      <c r="S23" t="s">
        <v>27</v>
      </c>
    </row>
    <row r="24" spans="4:19" x14ac:dyDescent="0.25">
      <c r="N24" s="7" t="s">
        <v>26</v>
      </c>
      <c r="P24" t="s">
        <v>23</v>
      </c>
      <c r="Q24" t="s">
        <v>24</v>
      </c>
      <c r="S24" t="s">
        <v>21</v>
      </c>
    </row>
    <row r="25" spans="4:19" x14ac:dyDescent="0.25">
      <c r="P25" s="8" t="s">
        <v>25</v>
      </c>
      <c r="Q25" s="8" t="s">
        <v>25</v>
      </c>
    </row>
    <row r="27" spans="4:19" x14ac:dyDescent="0.25">
      <c r="D27" t="s">
        <v>1</v>
      </c>
      <c r="G27">
        <v>82</v>
      </c>
      <c r="N27" s="3">
        <v>105</v>
      </c>
      <c r="P27" s="11">
        <v>80</v>
      </c>
      <c r="Q27" s="12">
        <f>P27*5/6</f>
        <v>66.666666666666671</v>
      </c>
      <c r="S27" s="12">
        <f>N27*Q27</f>
        <v>7000.0000000000009</v>
      </c>
    </row>
    <row r="28" spans="4:19" x14ac:dyDescent="0.25">
      <c r="D28" t="s">
        <v>2</v>
      </c>
      <c r="G28">
        <v>10</v>
      </c>
      <c r="N28" s="3">
        <v>10</v>
      </c>
      <c r="P28" s="10">
        <v>80</v>
      </c>
      <c r="Q28" s="12">
        <f t="shared" ref="Q28:Q37" si="3">P28*5/6</f>
        <v>66.666666666666671</v>
      </c>
      <c r="S28" s="12">
        <f t="shared" ref="S28:S37" si="4">N28*Q28</f>
        <v>666.66666666666674</v>
      </c>
    </row>
    <row r="29" spans="4:19" x14ac:dyDescent="0.25">
      <c r="D29" t="s">
        <v>3</v>
      </c>
      <c r="G29">
        <v>2110</v>
      </c>
      <c r="L29">
        <v>0.95</v>
      </c>
      <c r="N29" s="3">
        <f>G29*L29</f>
        <v>2004.5</v>
      </c>
      <c r="P29" s="11">
        <v>42</v>
      </c>
      <c r="Q29" s="12">
        <f t="shared" si="3"/>
        <v>35</v>
      </c>
      <c r="S29" s="12">
        <f t="shared" si="4"/>
        <v>70157.5</v>
      </c>
    </row>
    <row r="30" spans="4:19" x14ac:dyDescent="0.25">
      <c r="D30" t="s">
        <v>4</v>
      </c>
      <c r="G30">
        <v>784</v>
      </c>
      <c r="L30">
        <v>0.95</v>
      </c>
      <c r="N30" s="3">
        <f>G30*L30</f>
        <v>744.8</v>
      </c>
      <c r="P30" s="11">
        <v>21</v>
      </c>
      <c r="Q30" s="12">
        <f t="shared" si="3"/>
        <v>17.5</v>
      </c>
      <c r="S30" s="12">
        <f t="shared" si="4"/>
        <v>13034</v>
      </c>
    </row>
    <row r="31" spans="4:19" x14ac:dyDescent="0.25">
      <c r="D31" t="s">
        <v>5</v>
      </c>
      <c r="G31">
        <v>2079</v>
      </c>
      <c r="L31">
        <v>0.9</v>
      </c>
      <c r="N31" s="3">
        <f>G31*L31</f>
        <v>1871.1000000000001</v>
      </c>
      <c r="P31" s="11">
        <v>30</v>
      </c>
      <c r="Q31" s="12">
        <f t="shared" si="3"/>
        <v>25</v>
      </c>
      <c r="S31" s="12">
        <f t="shared" si="4"/>
        <v>46777.5</v>
      </c>
    </row>
    <row r="32" spans="4:19" x14ac:dyDescent="0.25">
      <c r="D32" t="s">
        <v>6</v>
      </c>
      <c r="G32">
        <v>1530</v>
      </c>
      <c r="L32">
        <v>0.9</v>
      </c>
      <c r="N32" s="3">
        <f>G32*L32</f>
        <v>1377</v>
      </c>
      <c r="P32" s="11">
        <v>7</v>
      </c>
      <c r="Q32" s="12">
        <f t="shared" si="3"/>
        <v>5.833333333333333</v>
      </c>
      <c r="S32" s="12">
        <f t="shared" si="4"/>
        <v>8032.5</v>
      </c>
    </row>
    <row r="33" spans="4:19" x14ac:dyDescent="0.25">
      <c r="D33" t="s">
        <v>0</v>
      </c>
      <c r="G33">
        <v>4112</v>
      </c>
      <c r="L33">
        <v>0.85</v>
      </c>
      <c r="N33" s="3">
        <f>G33*L33</f>
        <v>3495.2</v>
      </c>
      <c r="P33" s="10">
        <v>20</v>
      </c>
      <c r="Q33" s="12">
        <f t="shared" si="3"/>
        <v>16.666666666666668</v>
      </c>
      <c r="S33" s="12">
        <f t="shared" si="4"/>
        <v>58253.333333333336</v>
      </c>
    </row>
    <row r="34" spans="4:19" x14ac:dyDescent="0.25">
      <c r="D34" t="s">
        <v>7</v>
      </c>
      <c r="G34">
        <v>41</v>
      </c>
      <c r="N34" s="3">
        <v>41</v>
      </c>
      <c r="P34" s="10">
        <v>7</v>
      </c>
      <c r="Q34" s="12">
        <f t="shared" si="3"/>
        <v>5.833333333333333</v>
      </c>
      <c r="S34" s="12">
        <f t="shared" si="4"/>
        <v>239.16666666666666</v>
      </c>
    </row>
    <row r="35" spans="4:19" x14ac:dyDescent="0.25">
      <c r="D35" t="s">
        <v>8</v>
      </c>
      <c r="G35">
        <v>250</v>
      </c>
      <c r="N35" s="3">
        <v>520</v>
      </c>
      <c r="P35" s="10">
        <v>10</v>
      </c>
      <c r="Q35" s="12">
        <f t="shared" si="3"/>
        <v>8.3333333333333339</v>
      </c>
      <c r="S35" s="12">
        <f t="shared" si="4"/>
        <v>4333.3333333333339</v>
      </c>
    </row>
    <row r="36" spans="4:19" x14ac:dyDescent="0.25">
      <c r="D36" t="s">
        <v>9</v>
      </c>
      <c r="G36">
        <v>1383</v>
      </c>
      <c r="L36">
        <v>0.9</v>
      </c>
      <c r="N36" s="3">
        <f>G36*L36</f>
        <v>1244.7</v>
      </c>
      <c r="P36" s="9"/>
      <c r="Q36">
        <f t="shared" si="3"/>
        <v>0</v>
      </c>
      <c r="S36">
        <f t="shared" si="4"/>
        <v>0</v>
      </c>
    </row>
    <row r="37" spans="4:19" x14ac:dyDescent="0.25">
      <c r="D37" t="s">
        <v>10</v>
      </c>
      <c r="G37" s="4">
        <v>33</v>
      </c>
      <c r="L37" s="4"/>
      <c r="N37" s="6">
        <v>34</v>
      </c>
      <c r="O37" s="4"/>
      <c r="P37" s="4"/>
      <c r="Q37">
        <f t="shared" si="3"/>
        <v>0</v>
      </c>
      <c r="R37" s="4"/>
      <c r="S37" s="4">
        <f t="shared" si="4"/>
        <v>0</v>
      </c>
    </row>
    <row r="39" spans="4:19" x14ac:dyDescent="0.25">
      <c r="G39">
        <f>SUM(G27:G38)</f>
        <v>12414</v>
      </c>
      <c r="N39" s="3">
        <f>SUM(N27:N38)</f>
        <v>11447.300000000001</v>
      </c>
      <c r="S39">
        <f>SUM(S27:S38)</f>
        <v>208494.00000000003</v>
      </c>
    </row>
  </sheetData>
  <mergeCells count="2">
    <mergeCell ref="I5:J5"/>
    <mergeCell ref="I4:J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Ashton</dc:creator>
  <cp:lastModifiedBy>Adam Ashton</cp:lastModifiedBy>
  <dcterms:created xsi:type="dcterms:W3CDTF">2021-03-01T15:06:37Z</dcterms:created>
  <dcterms:modified xsi:type="dcterms:W3CDTF">2021-03-30T20:27:55Z</dcterms:modified>
</cp:coreProperties>
</file>